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Estudos Territoriais\11. Banco de Dados\Dados Abertos\Caderno_Juvt_Mobilidade_ Cicloativ 2015\"/>
    </mc:Choice>
  </mc:AlternateContent>
  <xr:revisionPtr revIDLastSave="0" documentId="13_ncr:1_{31B04E77-6C2D-442A-840C-8D2845859715}" xr6:coauthVersionLast="47" xr6:coauthVersionMax="47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Consumo_álcool" sheetId="1" r:id="rId1"/>
    <sheet name="Internações_Acidentes" sheetId="2" r:id="rId2"/>
    <sheet name="Óbitos_ciclistas" sheetId="3" r:id="rId3"/>
    <sheet name="Óbitos_gerais" sheetId="4" r:id="rId4"/>
    <sheet name="Internações" sheetId="5" r:id="rId5"/>
    <sheet name="Taxa_mortalidade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5" l="1"/>
  <c r="I32" i="5"/>
  <c r="I31" i="5"/>
  <c r="I30" i="5"/>
  <c r="I29" i="5"/>
  <c r="I27" i="5"/>
  <c r="I26" i="5"/>
  <c r="I25" i="5"/>
  <c r="I24" i="5"/>
  <c r="I23" i="5"/>
  <c r="I21" i="5"/>
  <c r="I20" i="5"/>
  <c r="I19" i="5"/>
  <c r="I18" i="5"/>
  <c r="I17" i="5"/>
  <c r="I8" i="5"/>
  <c r="I7" i="5"/>
  <c r="I6" i="5"/>
  <c r="I5" i="5"/>
  <c r="I4" i="5"/>
  <c r="I3" i="5"/>
  <c r="G20" i="4"/>
  <c r="F20" i="4"/>
  <c r="C20" i="4"/>
  <c r="B20" i="4"/>
  <c r="F19" i="4"/>
  <c r="D18" i="4"/>
  <c r="D17" i="4"/>
  <c r="D16" i="4"/>
  <c r="D15" i="4"/>
  <c r="D14" i="4"/>
  <c r="I9" i="4"/>
  <c r="H16" i="4" s="1"/>
  <c r="H9" i="4"/>
  <c r="G18" i="4" s="1"/>
  <c r="G9" i="4"/>
  <c r="F18" i="4" s="1"/>
  <c r="F9" i="4"/>
  <c r="E9" i="4"/>
  <c r="E20" i="4" s="1"/>
  <c r="D9" i="4"/>
  <c r="D19" i="4" s="1"/>
  <c r="C9" i="4"/>
  <c r="C18" i="4" s="1"/>
  <c r="B9" i="4"/>
  <c r="B19" i="4" s="1"/>
  <c r="J8" i="4"/>
  <c r="J7" i="4"/>
  <c r="J6" i="4"/>
  <c r="J5" i="4"/>
  <c r="J4" i="4"/>
  <c r="J3" i="4"/>
  <c r="H17" i="4" l="1"/>
  <c r="H18" i="4"/>
  <c r="E19" i="4"/>
  <c r="J9" i="4"/>
  <c r="E18" i="4"/>
  <c r="B14" i="4"/>
  <c r="F14" i="4"/>
  <c r="B15" i="4"/>
  <c r="F15" i="4"/>
  <c r="B16" i="4"/>
  <c r="F16" i="4"/>
  <c r="B17" i="4"/>
  <c r="F17" i="4"/>
  <c r="B18" i="4"/>
  <c r="H19" i="4"/>
  <c r="D20" i="4"/>
  <c r="H20" i="4"/>
  <c r="H14" i="4"/>
  <c r="H15" i="4"/>
  <c r="E14" i="4"/>
  <c r="E15" i="4"/>
  <c r="E16" i="4"/>
  <c r="E17" i="4"/>
  <c r="C14" i="4"/>
  <c r="G14" i="4"/>
  <c r="C15" i="4"/>
  <c r="G15" i="4"/>
  <c r="C16" i="4"/>
  <c r="G16" i="4"/>
  <c r="C17" i="4"/>
  <c r="G17" i="4"/>
  <c r="J26" i="2"/>
  <c r="J25" i="2"/>
  <c r="J24" i="2"/>
  <c r="J23" i="2"/>
  <c r="J22" i="2"/>
  <c r="J20" i="2"/>
  <c r="J19" i="2"/>
  <c r="J18" i="2"/>
  <c r="J17" i="2"/>
  <c r="J16" i="2"/>
  <c r="J14" i="2"/>
  <c r="J13" i="2"/>
  <c r="J12" i="2"/>
  <c r="J11" i="2"/>
  <c r="J10" i="2"/>
  <c r="I8" i="2"/>
  <c r="H8" i="2"/>
  <c r="G8" i="2"/>
  <c r="F8" i="2"/>
  <c r="E8" i="2"/>
  <c r="D8" i="2"/>
  <c r="C8" i="2"/>
  <c r="B8" i="2"/>
  <c r="J7" i="2"/>
  <c r="J6" i="2"/>
  <c r="J5" i="2"/>
  <c r="J4" i="2"/>
  <c r="J3" i="2"/>
  <c r="I20" i="4" l="1"/>
  <c r="I18" i="4"/>
  <c r="I17" i="4"/>
  <c r="I14" i="4"/>
  <c r="I16" i="4"/>
  <c r="I19" i="4"/>
  <c r="I15" i="4"/>
  <c r="J8" i="2"/>
</calcChain>
</file>

<file path=xl/sharedStrings.xml><?xml version="1.0" encoding="utf-8"?>
<sst xmlns="http://schemas.openxmlformats.org/spreadsheetml/2006/main" count="213" uniqueCount="99">
  <si>
    <t xml:space="preserve"> G.6 Prevalência de indivíduos dirigindo veículos motorizados após consumir bebida alcoólica</t>
  </si>
  <si>
    <t>Prev direção após cons álcool por Faixa etária e Ano</t>
  </si>
  <si>
    <t>Período:2006-2012</t>
  </si>
  <si>
    <t>Faixa etária</t>
  </si>
  <si>
    <t>Informações Estatísticas</t>
  </si>
  <si>
    <t>18 a 24 anos</t>
  </si>
  <si>
    <t>IC=(5,5-7,4)</t>
  </si>
  <si>
    <t>IC=(5,2-7,4)</t>
  </si>
  <si>
    <t>25 a 34 anos</t>
  </si>
  <si>
    <t>IC=(8,8-10,9)</t>
  </si>
  <si>
    <t>IC=(8,8-11,2)</t>
  </si>
  <si>
    <t>35 a 44 anos</t>
  </si>
  <si>
    <t>IC=(6,8-8,5)</t>
  </si>
  <si>
    <t>IC=(7,4-9,7)</t>
  </si>
  <si>
    <t>45 a 54 anos</t>
  </si>
  <si>
    <t>IC=(5,3-7,0)</t>
  </si>
  <si>
    <t>55 a 64 anos</t>
  </si>
  <si>
    <t>IC=(3,3-4,7)</t>
  </si>
  <si>
    <t>IC=(3,5-5,3)</t>
  </si>
  <si>
    <t>65 anos e mais</t>
  </si>
  <si>
    <t>IC=(1,7-2,7)</t>
  </si>
  <si>
    <t>IC=(1,8-3,2)</t>
  </si>
  <si>
    <t>Total</t>
  </si>
  <si>
    <t>IC=(6,4-7,2)</t>
  </si>
  <si>
    <t>IC=(6,6-7,5)</t>
  </si>
  <si>
    <t xml:space="preserve"> Fonte: MS/SVS/CGDANT - VIGITEL: Vigilância de Fatores de Risco e Proteção para Doenças Crônicas por Inquérito Telefônico.</t>
  </si>
  <si>
    <t xml:space="preserve"> Notas:</t>
  </si>
  <si>
    <t xml:space="preserve"> </t>
  </si>
  <si>
    <t xml:space="preserve"> Prevalência: percentual de adultos (18 anos ou mais de idade) que referem dirigir veículos motorizados após consumo de bebidas alcoólicas.</t>
  </si>
  <si>
    <t xml:space="preserve"> Informações disponíveis a partir de 2011. O indicador de IDB anteriores referia-se a motoristas com consumo abusivo de bebidas alcoólicas.</t>
  </si>
  <si>
    <t xml:space="preserve"> As proporções são calculadas desconsiderando os casos sem declaração e os não aplicáveis.</t>
  </si>
  <si>
    <t xml:space="preserve"> Percentual ponderado para ajustar a distribuição sociodemográfica da amostra do Vigitel à distribuição da população adulta de cada cidade projetada para os anos respectivos.</t>
  </si>
  <si>
    <t>site: http://tabnet.datasus.gov.br/cgi/idb2012/matriz.htm#cober</t>
  </si>
  <si>
    <t>2008-2014</t>
  </si>
  <si>
    <t>Faixa Etária det</t>
  </si>
  <si>
    <t>Pedestre traumatizado em um acidente de transporte</t>
  </si>
  <si>
    <t>Ciclista traumatizado em um acidente de transporte</t>
  </si>
  <si>
    <t>Motociclista traumat em um acidente de transporte</t>
  </si>
  <si>
    <t>Ocupante automóvel traumat acidente transporte</t>
  </si>
  <si>
    <t>Ocupante caminhonete traumat acidente transporte</t>
  </si>
  <si>
    <t>Ocupante veíc transp pesado traumat acid transp</t>
  </si>
  <si>
    <t>Ocupante ônibus traumat acidente de transporte</t>
  </si>
  <si>
    <t>Outros acidentes de transporte terrestre</t>
  </si>
  <si>
    <t>0 a 14 anos</t>
  </si>
  <si>
    <t>15 a 29 anos</t>
  </si>
  <si>
    <t>30 a 44 anos</t>
  </si>
  <si>
    <t>45 a 59 anos</t>
  </si>
  <si>
    <t>60 anos e mais</t>
  </si>
  <si>
    <t xml:space="preserve"> Óbitos por Causas Externas - Espírito Santo</t>
  </si>
  <si>
    <t>Óbitos p/Ocorrênc por Faixa Etária e Ano do Óbito</t>
  </si>
  <si>
    <t>Grupo CID10: Ciclista traumatizado em um acidente de transporte</t>
  </si>
  <si>
    <t>Período:2003-2012</t>
  </si>
  <si>
    <t>Faixa Etária</t>
  </si>
  <si>
    <t>1 a 4 anos</t>
  </si>
  <si>
    <t>-</t>
  </si>
  <si>
    <t>5 a 9 anos</t>
  </si>
  <si>
    <t>10 a 14 anos</t>
  </si>
  <si>
    <t>15 a 19 anos</t>
  </si>
  <si>
    <t>20 a 29 anos</t>
  </si>
  <si>
    <t>30 a 39 anos</t>
  </si>
  <si>
    <t>40 a 49 anos</t>
  </si>
  <si>
    <t>50 a 59 anos</t>
  </si>
  <si>
    <t>60 a 69 anos</t>
  </si>
  <si>
    <t>70 a 79 anos</t>
  </si>
  <si>
    <t>80 anos e mais</t>
  </si>
  <si>
    <t xml:space="preserve"> Fonte: MS/SVS/CGIAE - Sistema de Informações sobre Mortalidade - SIM</t>
  </si>
  <si>
    <t xml:space="preserve"> Consulte o site da Secretaria Estadual de Saúde para mais informações.</t>
  </si>
  <si>
    <t xml:space="preserve"> Nota:</t>
  </si>
  <si>
    <t xml:space="preserve"> Em 2011, houve uma mudança no conteúdo da Declaração de Óbito, com maior detalhamento das informações coletadas. Para este ano, foram</t>
  </si>
  <si>
    <t xml:space="preserve"> utilizados simultaneamente os dois formulários. Para mais detalhes sobre as mudanças ocorridas e os seus efeitos, veja o documento</t>
  </si>
  <si>
    <t xml:space="preserve"> "Sistema de Informações sobre Mortalidade - SIM. Consolidação da base de dados de 2011".</t>
  </si>
  <si>
    <t>Idade ignorada</t>
  </si>
  <si>
    <t>Tabela 07 - Número de Óbitos Gerais por traumatismo em acidente de transporte terrestre, segundo modo de transporte entre 2004 e 2013, no Espírito Santo.</t>
  </si>
  <si>
    <t>Pedestre</t>
  </si>
  <si>
    <t>Ciclista</t>
  </si>
  <si>
    <t>Motociclista</t>
  </si>
  <si>
    <t>Ocup. Automóvel e camionete</t>
  </si>
  <si>
    <t>Ocup. veículo pesado</t>
  </si>
  <si>
    <t>Ocup.  ônibus</t>
  </si>
  <si>
    <t>Outros acidentes</t>
  </si>
  <si>
    <t xml:space="preserve">Ciclista </t>
  </si>
  <si>
    <t>Ocup. automóvel e caminhonete</t>
  </si>
  <si>
    <t xml:space="preserve">Ocup. veículo  pesado </t>
  </si>
  <si>
    <t xml:space="preserve">Ocup. ônibus </t>
  </si>
  <si>
    <t xml:space="preserve">Outros acidentes </t>
  </si>
  <si>
    <t xml:space="preserve">Total </t>
  </si>
  <si>
    <t xml:space="preserve"> C.9 Taxa de mortalidade específica por causas externas</t>
  </si>
  <si>
    <t>TME p/acid.transp.terrestre por Faixa etária e Ano</t>
  </si>
  <si>
    <t>Unidade da Federação: Espírito Santo</t>
  </si>
  <si>
    <t>Período:2001-2011</t>
  </si>
  <si>
    <t>0 a 9 anos</t>
  </si>
  <si>
    <t>20 a 24 anos</t>
  </si>
  <si>
    <t>25 a 29 anos</t>
  </si>
  <si>
    <t xml:space="preserve"> Fonte: Ministério da Saúde/SVS - Sistema de Informações sobre Mortalidade - SIM</t>
  </si>
  <si>
    <t xml:space="preserve"> Nas tabulações por faixa etária ou sexo, estão suprimidos os casos com idade ou sexo ignorados, respectivamente.</t>
  </si>
  <si>
    <t xml:space="preserve"> TME - Taxa de mortalidade específica: óbitos por 100.000 habitantes.</t>
  </si>
  <si>
    <t xml:space="preserve"> Taxas calculadas a partir dos óbitos informados ao SIM. As análises devem considerar as limitações de cobertura e qualidade da informação da causa de óbito.</t>
  </si>
  <si>
    <t xml:space="preserve"> A taxa de mortalidade específica não padronizada por idade está sujeitas à influência de variações na composição etária da população,</t>
  </si>
  <si>
    <t xml:space="preserve"> o que exige cautela nas comparações entre áreas geográficas e para períodos distintos.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</si>
</sst>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0" fontId="0" fillId="0" borderId="0" xfId="2" applyNumberFormat="1" applyFont="1" applyFill="1" applyBorder="1"/>
    <xf numFmtId="10" fontId="0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right" vertical="center"/>
    </xf>
    <xf numFmtId="3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L10" sqref="L10"/>
    </sheetView>
  </sheetViews>
  <sheetFormatPr defaultRowHeight="15" x14ac:dyDescent="0.25"/>
  <cols>
    <col min="1" max="1" width="14.85546875" customWidth="1"/>
    <col min="257" max="257" width="14.85546875" customWidth="1"/>
    <col min="513" max="513" width="14.85546875" customWidth="1"/>
    <col min="769" max="769" width="14.85546875" customWidth="1"/>
    <col min="1025" max="1025" width="14.85546875" customWidth="1"/>
    <col min="1281" max="1281" width="14.85546875" customWidth="1"/>
    <col min="1537" max="1537" width="14.85546875" customWidth="1"/>
    <col min="1793" max="1793" width="14.85546875" customWidth="1"/>
    <col min="2049" max="2049" width="14.85546875" customWidth="1"/>
    <col min="2305" max="2305" width="14.85546875" customWidth="1"/>
    <col min="2561" max="2561" width="14.85546875" customWidth="1"/>
    <col min="2817" max="2817" width="14.85546875" customWidth="1"/>
    <col min="3073" max="3073" width="14.85546875" customWidth="1"/>
    <col min="3329" max="3329" width="14.85546875" customWidth="1"/>
    <col min="3585" max="3585" width="14.85546875" customWidth="1"/>
    <col min="3841" max="3841" width="14.85546875" customWidth="1"/>
    <col min="4097" max="4097" width="14.85546875" customWidth="1"/>
    <col min="4353" max="4353" width="14.85546875" customWidth="1"/>
    <col min="4609" max="4609" width="14.85546875" customWidth="1"/>
    <col min="4865" max="4865" width="14.85546875" customWidth="1"/>
    <col min="5121" max="5121" width="14.85546875" customWidth="1"/>
    <col min="5377" max="5377" width="14.85546875" customWidth="1"/>
    <col min="5633" max="5633" width="14.85546875" customWidth="1"/>
    <col min="5889" max="5889" width="14.85546875" customWidth="1"/>
    <col min="6145" max="6145" width="14.85546875" customWidth="1"/>
    <col min="6401" max="6401" width="14.85546875" customWidth="1"/>
    <col min="6657" max="6657" width="14.85546875" customWidth="1"/>
    <col min="6913" max="6913" width="14.85546875" customWidth="1"/>
    <col min="7169" max="7169" width="14.85546875" customWidth="1"/>
    <col min="7425" max="7425" width="14.85546875" customWidth="1"/>
    <col min="7681" max="7681" width="14.85546875" customWidth="1"/>
    <col min="7937" max="7937" width="14.85546875" customWidth="1"/>
    <col min="8193" max="8193" width="14.85546875" customWidth="1"/>
    <col min="8449" max="8449" width="14.85546875" customWidth="1"/>
    <col min="8705" max="8705" width="14.85546875" customWidth="1"/>
    <col min="8961" max="8961" width="14.85546875" customWidth="1"/>
    <col min="9217" max="9217" width="14.85546875" customWidth="1"/>
    <col min="9473" max="9473" width="14.85546875" customWidth="1"/>
    <col min="9729" max="9729" width="14.85546875" customWidth="1"/>
    <col min="9985" max="9985" width="14.85546875" customWidth="1"/>
    <col min="10241" max="10241" width="14.85546875" customWidth="1"/>
    <col min="10497" max="10497" width="14.85546875" customWidth="1"/>
    <col min="10753" max="10753" width="14.85546875" customWidth="1"/>
    <col min="11009" max="11009" width="14.85546875" customWidth="1"/>
    <col min="11265" max="11265" width="14.85546875" customWidth="1"/>
    <col min="11521" max="11521" width="14.85546875" customWidth="1"/>
    <col min="11777" max="11777" width="14.85546875" customWidth="1"/>
    <col min="12033" max="12033" width="14.85546875" customWidth="1"/>
    <col min="12289" max="12289" width="14.85546875" customWidth="1"/>
    <col min="12545" max="12545" width="14.85546875" customWidth="1"/>
    <col min="12801" max="12801" width="14.85546875" customWidth="1"/>
    <col min="13057" max="13057" width="14.85546875" customWidth="1"/>
    <col min="13313" max="13313" width="14.85546875" customWidth="1"/>
    <col min="13569" max="13569" width="14.85546875" customWidth="1"/>
    <col min="13825" max="13825" width="14.85546875" customWidth="1"/>
    <col min="14081" max="14081" width="14.85546875" customWidth="1"/>
    <col min="14337" max="14337" width="14.85546875" customWidth="1"/>
    <col min="14593" max="14593" width="14.85546875" customWidth="1"/>
    <col min="14849" max="14849" width="14.85546875" customWidth="1"/>
    <col min="15105" max="15105" width="14.85546875" customWidth="1"/>
    <col min="15361" max="15361" width="14.85546875" customWidth="1"/>
    <col min="15617" max="15617" width="14.85546875" customWidth="1"/>
    <col min="15873" max="15873" width="14.85546875" customWidth="1"/>
    <col min="16129" max="16129" width="14.85546875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</row>
    <row r="4" spans="1:5" x14ac:dyDescent="0.25">
      <c r="A4" t="s">
        <v>3</v>
      </c>
      <c r="B4">
        <v>2011</v>
      </c>
      <c r="C4" t="s">
        <v>4</v>
      </c>
      <c r="D4">
        <v>2012</v>
      </c>
      <c r="E4" t="s">
        <v>4</v>
      </c>
    </row>
    <row r="5" spans="1:5" x14ac:dyDescent="0.25">
      <c r="A5" t="s">
        <v>5</v>
      </c>
      <c r="B5">
        <v>6.5</v>
      </c>
      <c r="C5" t="s">
        <v>6</v>
      </c>
      <c r="D5">
        <v>6.3</v>
      </c>
      <c r="E5" t="s">
        <v>7</v>
      </c>
    </row>
    <row r="6" spans="1:5" x14ac:dyDescent="0.25">
      <c r="A6" t="s">
        <v>8</v>
      </c>
      <c r="B6">
        <v>9.9</v>
      </c>
      <c r="C6" t="s">
        <v>9</v>
      </c>
      <c r="D6">
        <v>10</v>
      </c>
      <c r="E6" t="s">
        <v>10</v>
      </c>
    </row>
    <row r="7" spans="1:5" x14ac:dyDescent="0.25">
      <c r="A7" t="s">
        <v>11</v>
      </c>
      <c r="B7">
        <v>7.7</v>
      </c>
      <c r="C7" t="s">
        <v>12</v>
      </c>
      <c r="D7">
        <v>8.6</v>
      </c>
      <c r="E7" t="s">
        <v>13</v>
      </c>
    </row>
    <row r="8" spans="1:5" x14ac:dyDescent="0.25">
      <c r="A8" t="s">
        <v>14</v>
      </c>
      <c r="B8">
        <v>6.1</v>
      </c>
      <c r="C8" t="s">
        <v>15</v>
      </c>
      <c r="D8">
        <v>6.1</v>
      </c>
      <c r="E8" t="s">
        <v>15</v>
      </c>
    </row>
    <row r="9" spans="1:5" x14ac:dyDescent="0.25">
      <c r="A9" t="s">
        <v>16</v>
      </c>
      <c r="B9">
        <v>4</v>
      </c>
      <c r="C9" t="s">
        <v>17</v>
      </c>
      <c r="D9">
        <v>4.4000000000000004</v>
      </c>
      <c r="E9" t="s">
        <v>18</v>
      </c>
    </row>
    <row r="10" spans="1:5" x14ac:dyDescent="0.25">
      <c r="A10" t="s">
        <v>19</v>
      </c>
      <c r="B10">
        <v>2.2000000000000002</v>
      </c>
      <c r="C10" t="s">
        <v>20</v>
      </c>
      <c r="D10">
        <v>2.5</v>
      </c>
      <c r="E10" t="s">
        <v>21</v>
      </c>
    </row>
    <row r="11" spans="1:5" x14ac:dyDescent="0.25">
      <c r="A11" t="s">
        <v>22</v>
      </c>
      <c r="B11">
        <v>6.8</v>
      </c>
      <c r="C11" t="s">
        <v>23</v>
      </c>
      <c r="D11">
        <v>7</v>
      </c>
      <c r="E11" t="s">
        <v>24</v>
      </c>
    </row>
    <row r="12" spans="1:5" x14ac:dyDescent="0.25">
      <c r="A12" t="s">
        <v>25</v>
      </c>
    </row>
    <row r="13" spans="1:5" x14ac:dyDescent="0.25">
      <c r="A13" t="s">
        <v>26</v>
      </c>
    </row>
    <row r="14" spans="1:5" x14ac:dyDescent="0.25">
      <c r="A14" t="s">
        <v>27</v>
      </c>
    </row>
    <row r="15" spans="1:5" x14ac:dyDescent="0.25">
      <c r="A15" t="s">
        <v>28</v>
      </c>
    </row>
    <row r="16" spans="1:5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27</v>
      </c>
    </row>
    <row r="24" spans="1:1" x14ac:dyDescent="0.25">
      <c r="A24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A798-AB2F-48B9-912B-B28E9CA52B70}">
  <dimension ref="A1:J26"/>
  <sheetViews>
    <sheetView workbookViewId="0">
      <selection activeCell="E17" sqref="E17"/>
    </sheetView>
  </sheetViews>
  <sheetFormatPr defaultRowHeight="15" x14ac:dyDescent="0.25"/>
  <cols>
    <col min="1" max="1" width="14.5703125" bestFit="1" customWidth="1"/>
    <col min="2" max="2" width="18.28515625" customWidth="1"/>
    <col min="3" max="3" width="16.42578125" customWidth="1"/>
    <col min="4" max="4" width="16.7109375" customWidth="1"/>
    <col min="5" max="5" width="17.7109375" customWidth="1"/>
    <col min="6" max="6" width="17.140625" customWidth="1"/>
    <col min="7" max="8" width="15.28515625" customWidth="1"/>
    <col min="9" max="9" width="16.28515625" customWidth="1"/>
  </cols>
  <sheetData>
    <row r="1" spans="1:10" x14ac:dyDescent="0.25">
      <c r="A1" t="s">
        <v>33</v>
      </c>
    </row>
    <row r="2" spans="1:10" ht="60" x14ac:dyDescent="0.25">
      <c r="A2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1" t="s">
        <v>42</v>
      </c>
      <c r="J2" t="s">
        <v>22</v>
      </c>
    </row>
    <row r="3" spans="1:10" x14ac:dyDescent="0.25">
      <c r="A3" t="s">
        <v>43</v>
      </c>
      <c r="B3">
        <v>840</v>
      </c>
      <c r="C3">
        <v>598</v>
      </c>
      <c r="D3">
        <v>75</v>
      </c>
      <c r="E3">
        <v>51</v>
      </c>
      <c r="F3">
        <v>2</v>
      </c>
      <c r="G3">
        <v>4</v>
      </c>
      <c r="I3">
        <v>259</v>
      </c>
      <c r="J3">
        <f>SUM(B3:I3)</f>
        <v>1829</v>
      </c>
    </row>
    <row r="4" spans="1:10" x14ac:dyDescent="0.25">
      <c r="A4" t="s">
        <v>44</v>
      </c>
      <c r="B4">
        <v>1886</v>
      </c>
      <c r="C4">
        <v>558</v>
      </c>
      <c r="D4">
        <v>3230</v>
      </c>
      <c r="E4">
        <v>307</v>
      </c>
      <c r="F4">
        <v>13</v>
      </c>
      <c r="G4">
        <v>20</v>
      </c>
      <c r="H4">
        <v>11</v>
      </c>
      <c r="I4">
        <v>2778</v>
      </c>
      <c r="J4">
        <f t="shared" ref="J4:J7" si="0">SUM(B4:I4)</f>
        <v>8803</v>
      </c>
    </row>
    <row r="5" spans="1:10" x14ac:dyDescent="0.25">
      <c r="A5" t="s">
        <v>45</v>
      </c>
      <c r="B5">
        <v>1600</v>
      </c>
      <c r="C5">
        <v>356</v>
      </c>
      <c r="D5">
        <v>2201</v>
      </c>
      <c r="E5">
        <v>270</v>
      </c>
      <c r="F5">
        <v>14</v>
      </c>
      <c r="G5">
        <v>21</v>
      </c>
      <c r="H5">
        <v>20</v>
      </c>
      <c r="I5">
        <v>1834</v>
      </c>
      <c r="J5">
        <f t="shared" si="0"/>
        <v>6316</v>
      </c>
    </row>
    <row r="6" spans="1:10" x14ac:dyDescent="0.25">
      <c r="A6" t="s">
        <v>46</v>
      </c>
      <c r="B6">
        <v>1210</v>
      </c>
      <c r="C6">
        <v>217</v>
      </c>
      <c r="D6">
        <v>842</v>
      </c>
      <c r="E6">
        <v>160</v>
      </c>
      <c r="F6">
        <v>12</v>
      </c>
      <c r="G6">
        <v>13</v>
      </c>
      <c r="H6">
        <v>18</v>
      </c>
      <c r="I6">
        <v>919</v>
      </c>
      <c r="J6">
        <f t="shared" si="0"/>
        <v>3391</v>
      </c>
    </row>
    <row r="7" spans="1:10" x14ac:dyDescent="0.25">
      <c r="A7" t="s">
        <v>47</v>
      </c>
      <c r="B7">
        <v>1029</v>
      </c>
      <c r="C7">
        <v>105</v>
      </c>
      <c r="D7">
        <v>198</v>
      </c>
      <c r="E7">
        <v>75</v>
      </c>
      <c r="F7">
        <v>4</v>
      </c>
      <c r="G7">
        <v>4</v>
      </c>
      <c r="H7">
        <v>5</v>
      </c>
      <c r="I7">
        <v>479</v>
      </c>
      <c r="J7">
        <f t="shared" si="0"/>
        <v>1899</v>
      </c>
    </row>
    <row r="8" spans="1:10" x14ac:dyDescent="0.25">
      <c r="A8" t="s">
        <v>22</v>
      </c>
      <c r="B8">
        <f>SUM(B3:B7)</f>
        <v>6565</v>
      </c>
      <c r="C8">
        <f t="shared" ref="C8:J8" si="1">SUM(C3:C7)</f>
        <v>1834</v>
      </c>
      <c r="D8">
        <f t="shared" si="1"/>
        <v>6546</v>
      </c>
      <c r="E8">
        <f t="shared" si="1"/>
        <v>863</v>
      </c>
      <c r="F8">
        <f t="shared" si="1"/>
        <v>45</v>
      </c>
      <c r="G8">
        <f t="shared" si="1"/>
        <v>62</v>
      </c>
      <c r="H8">
        <f t="shared" si="1"/>
        <v>54</v>
      </c>
      <c r="I8">
        <f t="shared" si="1"/>
        <v>6269</v>
      </c>
      <c r="J8">
        <f t="shared" si="1"/>
        <v>22238</v>
      </c>
    </row>
    <row r="9" spans="1:10" x14ac:dyDescent="0.25">
      <c r="A9">
        <v>2008</v>
      </c>
    </row>
    <row r="10" spans="1:10" x14ac:dyDescent="0.25">
      <c r="A10" t="s">
        <v>43</v>
      </c>
      <c r="B10">
        <v>103</v>
      </c>
      <c r="C10">
        <v>79</v>
      </c>
      <c r="D10">
        <v>10</v>
      </c>
      <c r="E10">
        <v>2</v>
      </c>
      <c r="F10">
        <v>1</v>
      </c>
      <c r="G10">
        <v>1</v>
      </c>
      <c r="I10">
        <v>37</v>
      </c>
      <c r="J10">
        <f>SUM(B10:I10)</f>
        <v>233</v>
      </c>
    </row>
    <row r="11" spans="1:10" x14ac:dyDescent="0.25">
      <c r="A11" t="s">
        <v>44</v>
      </c>
      <c r="B11">
        <v>171</v>
      </c>
      <c r="C11">
        <v>56</v>
      </c>
      <c r="D11">
        <v>203</v>
      </c>
      <c r="E11">
        <v>36</v>
      </c>
      <c r="F11">
        <v>1</v>
      </c>
      <c r="G11">
        <v>4</v>
      </c>
      <c r="H11">
        <v>1</v>
      </c>
      <c r="I11">
        <v>138</v>
      </c>
      <c r="J11">
        <f t="shared" ref="J11:J14" si="2">SUM(B11:I11)</f>
        <v>610</v>
      </c>
    </row>
    <row r="12" spans="1:10" x14ac:dyDescent="0.25">
      <c r="A12" t="s">
        <v>45</v>
      </c>
      <c r="B12">
        <v>135</v>
      </c>
      <c r="C12">
        <v>33</v>
      </c>
      <c r="D12">
        <v>101</v>
      </c>
      <c r="E12">
        <v>25</v>
      </c>
      <c r="F12">
        <v>2</v>
      </c>
      <c r="I12">
        <v>91</v>
      </c>
      <c r="J12">
        <f t="shared" si="2"/>
        <v>387</v>
      </c>
    </row>
    <row r="13" spans="1:10" x14ac:dyDescent="0.25">
      <c r="A13" t="s">
        <v>46</v>
      </c>
      <c r="B13">
        <v>83</v>
      </c>
      <c r="C13">
        <v>35</v>
      </c>
      <c r="D13">
        <v>35</v>
      </c>
      <c r="E13">
        <v>16</v>
      </c>
      <c r="F13">
        <v>2</v>
      </c>
      <c r="G13">
        <v>2</v>
      </c>
      <c r="I13">
        <v>47</v>
      </c>
      <c r="J13">
        <f t="shared" si="2"/>
        <v>220</v>
      </c>
    </row>
    <row r="14" spans="1:10" x14ac:dyDescent="0.25">
      <c r="A14" t="s">
        <v>47</v>
      </c>
      <c r="B14">
        <v>63</v>
      </c>
      <c r="C14">
        <v>8</v>
      </c>
      <c r="D14">
        <v>14</v>
      </c>
      <c r="E14">
        <v>10</v>
      </c>
      <c r="I14">
        <v>40</v>
      </c>
      <c r="J14">
        <f t="shared" si="2"/>
        <v>135</v>
      </c>
    </row>
    <row r="15" spans="1:10" x14ac:dyDescent="0.25">
      <c r="A15">
        <v>2011</v>
      </c>
    </row>
    <row r="16" spans="1:10" x14ac:dyDescent="0.25">
      <c r="A16" t="s">
        <v>43</v>
      </c>
      <c r="B16">
        <v>135</v>
      </c>
      <c r="C16">
        <v>78</v>
      </c>
      <c r="D16">
        <v>6</v>
      </c>
      <c r="E16">
        <v>10</v>
      </c>
      <c r="F16">
        <v>1</v>
      </c>
      <c r="I16">
        <v>41</v>
      </c>
      <c r="J16">
        <f>SUM(B16:I16)</f>
        <v>271</v>
      </c>
    </row>
    <row r="17" spans="1:10" x14ac:dyDescent="0.25">
      <c r="A17" t="s">
        <v>44</v>
      </c>
      <c r="B17">
        <v>300</v>
      </c>
      <c r="C17">
        <v>93</v>
      </c>
      <c r="D17">
        <v>505</v>
      </c>
      <c r="E17">
        <v>55</v>
      </c>
      <c r="F17">
        <v>1</v>
      </c>
      <c r="G17">
        <v>5</v>
      </c>
      <c r="I17">
        <v>527</v>
      </c>
      <c r="J17">
        <f t="shared" ref="J17:J20" si="3">SUM(B17:I17)</f>
        <v>1486</v>
      </c>
    </row>
    <row r="18" spans="1:10" x14ac:dyDescent="0.25">
      <c r="A18" t="s">
        <v>45</v>
      </c>
      <c r="B18">
        <v>261</v>
      </c>
      <c r="C18">
        <v>43</v>
      </c>
      <c r="D18">
        <v>316</v>
      </c>
      <c r="E18">
        <v>46</v>
      </c>
      <c r="F18">
        <v>3</v>
      </c>
      <c r="G18">
        <v>4</v>
      </c>
      <c r="H18">
        <v>3</v>
      </c>
      <c r="I18">
        <v>328</v>
      </c>
      <c r="J18">
        <f t="shared" si="3"/>
        <v>1004</v>
      </c>
    </row>
    <row r="19" spans="1:10" x14ac:dyDescent="0.25">
      <c r="A19" t="s">
        <v>46</v>
      </c>
      <c r="B19">
        <v>202</v>
      </c>
      <c r="C19">
        <v>27</v>
      </c>
      <c r="D19">
        <v>89</v>
      </c>
      <c r="E19">
        <v>25</v>
      </c>
      <c r="F19">
        <v>2</v>
      </c>
      <c r="G19">
        <v>1</v>
      </c>
      <c r="H19">
        <v>5</v>
      </c>
      <c r="I19">
        <v>148</v>
      </c>
      <c r="J19">
        <f t="shared" si="3"/>
        <v>499</v>
      </c>
    </row>
    <row r="20" spans="1:10" x14ac:dyDescent="0.25">
      <c r="A20" t="s">
        <v>47</v>
      </c>
      <c r="B20">
        <v>151</v>
      </c>
      <c r="C20">
        <v>13</v>
      </c>
      <c r="D20">
        <v>18</v>
      </c>
      <c r="E20">
        <v>10</v>
      </c>
      <c r="F20">
        <v>1</v>
      </c>
      <c r="G20">
        <v>3</v>
      </c>
      <c r="I20">
        <v>76</v>
      </c>
      <c r="J20">
        <f t="shared" si="3"/>
        <v>272</v>
      </c>
    </row>
    <row r="21" spans="1:10" x14ac:dyDescent="0.25">
      <c r="A21">
        <v>2014</v>
      </c>
    </row>
    <row r="22" spans="1:10" x14ac:dyDescent="0.25">
      <c r="A22" t="s">
        <v>43</v>
      </c>
      <c r="B22">
        <v>99</v>
      </c>
      <c r="C22">
        <v>84</v>
      </c>
      <c r="D22">
        <v>15</v>
      </c>
      <c r="E22">
        <v>8</v>
      </c>
      <c r="I22">
        <v>47</v>
      </c>
      <c r="J22">
        <f>SUM(B22:I22)</f>
        <v>253</v>
      </c>
    </row>
    <row r="23" spans="1:10" x14ac:dyDescent="0.25">
      <c r="A23" t="s">
        <v>44</v>
      </c>
      <c r="B23">
        <v>267</v>
      </c>
      <c r="C23">
        <v>68</v>
      </c>
      <c r="D23">
        <v>782</v>
      </c>
      <c r="E23">
        <v>56</v>
      </c>
      <c r="F23">
        <v>3</v>
      </c>
      <c r="G23">
        <v>4</v>
      </c>
      <c r="H23">
        <v>2</v>
      </c>
      <c r="I23">
        <v>380</v>
      </c>
      <c r="J23">
        <f t="shared" ref="J23:J26" si="4">SUM(B23:I23)</f>
        <v>1562</v>
      </c>
    </row>
    <row r="24" spans="1:10" x14ac:dyDescent="0.25">
      <c r="A24" t="s">
        <v>45</v>
      </c>
      <c r="B24">
        <v>236</v>
      </c>
      <c r="C24">
        <v>70</v>
      </c>
      <c r="D24">
        <v>608</v>
      </c>
      <c r="E24">
        <v>60</v>
      </c>
      <c r="F24">
        <v>3</v>
      </c>
      <c r="G24">
        <v>5</v>
      </c>
      <c r="H24">
        <v>8</v>
      </c>
      <c r="I24">
        <v>330</v>
      </c>
      <c r="J24">
        <f t="shared" si="4"/>
        <v>1320</v>
      </c>
    </row>
    <row r="25" spans="1:10" x14ac:dyDescent="0.25">
      <c r="A25" t="s">
        <v>46</v>
      </c>
      <c r="B25">
        <v>217</v>
      </c>
      <c r="C25">
        <v>43</v>
      </c>
      <c r="D25">
        <v>259</v>
      </c>
      <c r="E25">
        <v>41</v>
      </c>
      <c r="F25">
        <v>2</v>
      </c>
      <c r="G25">
        <v>4</v>
      </c>
      <c r="H25">
        <v>4</v>
      </c>
      <c r="I25">
        <v>179</v>
      </c>
      <c r="J25">
        <f t="shared" si="4"/>
        <v>749</v>
      </c>
    </row>
    <row r="26" spans="1:10" x14ac:dyDescent="0.25">
      <c r="A26" t="s">
        <v>47</v>
      </c>
      <c r="B26">
        <v>229</v>
      </c>
      <c r="C26">
        <v>21</v>
      </c>
      <c r="D26">
        <v>45</v>
      </c>
      <c r="E26">
        <v>18</v>
      </c>
      <c r="F26">
        <v>1</v>
      </c>
      <c r="H26">
        <v>3</v>
      </c>
      <c r="I26">
        <v>103</v>
      </c>
      <c r="J26">
        <f t="shared" si="4"/>
        <v>420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AA0E-C164-453F-8D6D-3E8EE439872E}">
  <dimension ref="A1:L25"/>
  <sheetViews>
    <sheetView workbookViewId="0">
      <selection activeCell="R12" sqref="R12"/>
    </sheetView>
  </sheetViews>
  <sheetFormatPr defaultRowHeight="15" x14ac:dyDescent="0.25"/>
  <sheetData>
    <row r="1" spans="1:12" x14ac:dyDescent="0.25">
      <c r="A1" t="s">
        <v>48</v>
      </c>
    </row>
    <row r="2" spans="1:12" x14ac:dyDescent="0.25">
      <c r="A2" t="s">
        <v>49</v>
      </c>
    </row>
    <row r="3" spans="1:12" x14ac:dyDescent="0.25">
      <c r="A3" t="s">
        <v>50</v>
      </c>
    </row>
    <row r="4" spans="1:12" x14ac:dyDescent="0.25">
      <c r="A4" t="s">
        <v>51</v>
      </c>
    </row>
    <row r="5" spans="1:12" x14ac:dyDescent="0.25">
      <c r="A5" t="s">
        <v>52</v>
      </c>
      <c r="B5">
        <v>2003</v>
      </c>
      <c r="C5">
        <v>2004</v>
      </c>
      <c r="D5">
        <v>2005</v>
      </c>
      <c r="E5">
        <v>2006</v>
      </c>
      <c r="F5">
        <v>2007</v>
      </c>
      <c r="G5">
        <v>2008</v>
      </c>
      <c r="H5">
        <v>2009</v>
      </c>
      <c r="I5">
        <v>2010</v>
      </c>
      <c r="J5">
        <v>2011</v>
      </c>
      <c r="K5">
        <v>2012</v>
      </c>
      <c r="L5" t="s">
        <v>22</v>
      </c>
    </row>
    <row r="6" spans="1:12" x14ac:dyDescent="0.25">
      <c r="A6" t="s">
        <v>53</v>
      </c>
      <c r="B6" t="s">
        <v>54</v>
      </c>
      <c r="C6">
        <v>1</v>
      </c>
      <c r="D6" t="s">
        <v>54</v>
      </c>
      <c r="E6" t="s">
        <v>54</v>
      </c>
      <c r="F6" t="s">
        <v>54</v>
      </c>
      <c r="G6">
        <v>2</v>
      </c>
      <c r="H6" t="s">
        <v>54</v>
      </c>
      <c r="I6" t="s">
        <v>54</v>
      </c>
      <c r="J6" t="s">
        <v>54</v>
      </c>
      <c r="K6" t="s">
        <v>54</v>
      </c>
      <c r="L6">
        <v>3</v>
      </c>
    </row>
    <row r="7" spans="1:12" x14ac:dyDescent="0.25">
      <c r="A7" t="s">
        <v>55</v>
      </c>
      <c r="B7" t="s">
        <v>54</v>
      </c>
      <c r="C7" t="s">
        <v>54</v>
      </c>
      <c r="D7" t="s">
        <v>54</v>
      </c>
      <c r="E7">
        <v>1</v>
      </c>
      <c r="F7">
        <v>1</v>
      </c>
      <c r="G7" t="s">
        <v>54</v>
      </c>
      <c r="H7" t="s">
        <v>54</v>
      </c>
      <c r="I7">
        <v>1</v>
      </c>
      <c r="J7" t="s">
        <v>54</v>
      </c>
      <c r="K7">
        <v>1</v>
      </c>
      <c r="L7">
        <v>4</v>
      </c>
    </row>
    <row r="8" spans="1:12" x14ac:dyDescent="0.25">
      <c r="A8" t="s">
        <v>56</v>
      </c>
      <c r="B8">
        <v>4</v>
      </c>
      <c r="C8" t="s">
        <v>54</v>
      </c>
      <c r="D8">
        <v>4</v>
      </c>
      <c r="E8">
        <v>1</v>
      </c>
      <c r="F8">
        <v>1</v>
      </c>
      <c r="G8">
        <v>3</v>
      </c>
      <c r="H8">
        <v>2</v>
      </c>
      <c r="I8">
        <v>2</v>
      </c>
      <c r="J8">
        <v>1</v>
      </c>
      <c r="K8">
        <v>2</v>
      </c>
      <c r="L8">
        <v>20</v>
      </c>
    </row>
    <row r="9" spans="1:12" x14ac:dyDescent="0.25">
      <c r="A9" t="s">
        <v>57</v>
      </c>
      <c r="B9">
        <v>5</v>
      </c>
      <c r="C9" t="s">
        <v>54</v>
      </c>
      <c r="D9">
        <v>4</v>
      </c>
      <c r="E9">
        <v>4</v>
      </c>
      <c r="F9" t="s">
        <v>54</v>
      </c>
      <c r="G9">
        <v>1</v>
      </c>
      <c r="H9" t="s">
        <v>54</v>
      </c>
      <c r="I9">
        <v>1</v>
      </c>
      <c r="J9">
        <v>1</v>
      </c>
      <c r="K9">
        <v>1</v>
      </c>
      <c r="L9">
        <v>17</v>
      </c>
    </row>
    <row r="10" spans="1:12" x14ac:dyDescent="0.25">
      <c r="A10" t="s">
        <v>58</v>
      </c>
      <c r="B10">
        <v>4</v>
      </c>
      <c r="C10">
        <v>4</v>
      </c>
      <c r="D10">
        <v>5</v>
      </c>
      <c r="E10">
        <v>4</v>
      </c>
      <c r="F10">
        <v>3</v>
      </c>
      <c r="G10">
        <v>5</v>
      </c>
      <c r="H10">
        <v>3</v>
      </c>
      <c r="I10">
        <v>3</v>
      </c>
      <c r="J10">
        <v>1</v>
      </c>
      <c r="K10">
        <v>1</v>
      </c>
      <c r="L10">
        <v>33</v>
      </c>
    </row>
    <row r="11" spans="1:12" x14ac:dyDescent="0.25">
      <c r="A11" t="s">
        <v>59</v>
      </c>
      <c r="B11">
        <v>4</v>
      </c>
      <c r="C11">
        <v>6</v>
      </c>
      <c r="D11">
        <v>2</v>
      </c>
      <c r="E11">
        <v>10</v>
      </c>
      <c r="F11">
        <v>1</v>
      </c>
      <c r="G11">
        <v>8</v>
      </c>
      <c r="H11">
        <v>6</v>
      </c>
      <c r="I11">
        <v>1</v>
      </c>
      <c r="J11" t="s">
        <v>54</v>
      </c>
      <c r="K11">
        <v>1</v>
      </c>
      <c r="L11">
        <v>39</v>
      </c>
    </row>
    <row r="12" spans="1:12" x14ac:dyDescent="0.25">
      <c r="A12" t="s">
        <v>60</v>
      </c>
      <c r="B12">
        <v>4</v>
      </c>
      <c r="C12">
        <v>3</v>
      </c>
      <c r="D12">
        <v>1</v>
      </c>
      <c r="E12">
        <v>7</v>
      </c>
      <c r="F12">
        <v>4</v>
      </c>
      <c r="G12">
        <v>5</v>
      </c>
      <c r="H12">
        <v>4</v>
      </c>
      <c r="I12">
        <v>4</v>
      </c>
      <c r="J12">
        <v>1</v>
      </c>
      <c r="K12">
        <v>3</v>
      </c>
      <c r="L12">
        <v>36</v>
      </c>
    </row>
    <row r="13" spans="1:12" x14ac:dyDescent="0.25">
      <c r="A13" t="s">
        <v>61</v>
      </c>
      <c r="B13">
        <v>2</v>
      </c>
      <c r="C13">
        <v>2</v>
      </c>
      <c r="D13">
        <v>6</v>
      </c>
      <c r="E13">
        <v>4</v>
      </c>
      <c r="F13">
        <v>4</v>
      </c>
      <c r="G13">
        <v>1</v>
      </c>
      <c r="H13" t="s">
        <v>54</v>
      </c>
      <c r="I13">
        <v>2</v>
      </c>
      <c r="J13">
        <v>3</v>
      </c>
      <c r="K13">
        <v>6</v>
      </c>
      <c r="L13">
        <v>30</v>
      </c>
    </row>
    <row r="14" spans="1:12" x14ac:dyDescent="0.25">
      <c r="A14" t="s">
        <v>62</v>
      </c>
      <c r="B14">
        <v>1</v>
      </c>
      <c r="C14">
        <v>4</v>
      </c>
      <c r="D14">
        <v>3</v>
      </c>
      <c r="E14">
        <v>6</v>
      </c>
      <c r="F14">
        <v>1</v>
      </c>
      <c r="G14">
        <v>2</v>
      </c>
      <c r="H14">
        <v>4</v>
      </c>
      <c r="I14">
        <v>1</v>
      </c>
      <c r="J14">
        <v>2</v>
      </c>
      <c r="K14">
        <v>5</v>
      </c>
      <c r="L14">
        <v>29</v>
      </c>
    </row>
    <row r="15" spans="1:12" x14ac:dyDescent="0.25">
      <c r="A15" t="s">
        <v>63</v>
      </c>
      <c r="B15" t="s">
        <v>54</v>
      </c>
      <c r="C15">
        <v>3</v>
      </c>
      <c r="D15">
        <v>3</v>
      </c>
      <c r="E15" t="s">
        <v>54</v>
      </c>
      <c r="F15">
        <v>2</v>
      </c>
      <c r="G15">
        <v>1</v>
      </c>
      <c r="H15">
        <v>2</v>
      </c>
      <c r="I15">
        <v>3</v>
      </c>
      <c r="J15">
        <v>3</v>
      </c>
      <c r="K15">
        <v>1</v>
      </c>
      <c r="L15">
        <v>18</v>
      </c>
    </row>
    <row r="16" spans="1:12" x14ac:dyDescent="0.25">
      <c r="A16" t="s">
        <v>64</v>
      </c>
      <c r="B16">
        <v>1</v>
      </c>
      <c r="C16">
        <v>1</v>
      </c>
      <c r="D16" t="s">
        <v>54</v>
      </c>
      <c r="E16">
        <v>2</v>
      </c>
      <c r="F16">
        <v>1</v>
      </c>
      <c r="G16" t="s">
        <v>54</v>
      </c>
      <c r="H16">
        <v>1</v>
      </c>
      <c r="I16" t="s">
        <v>54</v>
      </c>
      <c r="J16" t="s">
        <v>54</v>
      </c>
      <c r="K16">
        <v>1</v>
      </c>
      <c r="L16">
        <v>7</v>
      </c>
    </row>
    <row r="17" spans="1:12" x14ac:dyDescent="0.25">
      <c r="A17" t="s">
        <v>22</v>
      </c>
      <c r="B17">
        <v>25</v>
      </c>
      <c r="C17">
        <v>24</v>
      </c>
      <c r="D17">
        <v>28</v>
      </c>
      <c r="E17">
        <v>39</v>
      </c>
      <c r="F17">
        <v>18</v>
      </c>
      <c r="G17">
        <v>28</v>
      </c>
      <c r="H17">
        <v>22</v>
      </c>
      <c r="I17">
        <v>18</v>
      </c>
      <c r="J17">
        <v>12</v>
      </c>
      <c r="K17">
        <v>22</v>
      </c>
      <c r="L17">
        <v>236</v>
      </c>
    </row>
    <row r="18" spans="1:12" x14ac:dyDescent="0.25">
      <c r="A18" t="s">
        <v>65</v>
      </c>
    </row>
    <row r="19" spans="1:12" x14ac:dyDescent="0.25">
      <c r="A19" t="s">
        <v>66</v>
      </c>
    </row>
    <row r="20" spans="1:12" x14ac:dyDescent="0.25">
      <c r="A20" t="s">
        <v>67</v>
      </c>
    </row>
    <row r="21" spans="1:12" x14ac:dyDescent="0.25">
      <c r="A21" t="s">
        <v>27</v>
      </c>
    </row>
    <row r="22" spans="1:12" x14ac:dyDescent="0.25">
      <c r="A22" t="s">
        <v>68</v>
      </c>
    </row>
    <row r="23" spans="1:12" x14ac:dyDescent="0.25">
      <c r="A23" t="s">
        <v>69</v>
      </c>
    </row>
    <row r="24" spans="1:12" x14ac:dyDescent="0.25">
      <c r="A24" t="s">
        <v>70</v>
      </c>
    </row>
    <row r="25" spans="1:12" x14ac:dyDescent="0.25">
      <c r="A25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5851-4458-43B0-9B2C-9A7F2A75DC92}">
  <dimension ref="A2:J20"/>
  <sheetViews>
    <sheetView workbookViewId="0">
      <selection activeCell="D11" sqref="D11"/>
    </sheetView>
  </sheetViews>
  <sheetFormatPr defaultRowHeight="15" x14ac:dyDescent="0.25"/>
  <cols>
    <col min="1" max="1" width="14.5703125" style="2" bestFit="1" customWidth="1"/>
    <col min="2" max="2" width="18.5703125" style="2" customWidth="1"/>
    <col min="3" max="3" width="18" style="2" customWidth="1"/>
    <col min="4" max="4" width="18.140625" style="2" customWidth="1"/>
    <col min="5" max="5" width="18.42578125" style="2" customWidth="1"/>
    <col min="6" max="6" width="18.28515625" style="2" customWidth="1"/>
    <col min="7" max="8" width="18.140625" style="2" customWidth="1"/>
    <col min="9" max="9" width="18.28515625" style="2" customWidth="1"/>
    <col min="10" max="10" width="18.140625" style="2" customWidth="1"/>
    <col min="11" max="16384" width="9.140625" style="2"/>
  </cols>
  <sheetData>
    <row r="2" spans="1:10" ht="60" x14ac:dyDescent="0.25">
      <c r="A2" s="2" t="s">
        <v>52</v>
      </c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  <c r="H2" s="3" t="s">
        <v>41</v>
      </c>
      <c r="I2" s="3" t="s">
        <v>42</v>
      </c>
      <c r="J2" s="2" t="s">
        <v>22</v>
      </c>
    </row>
    <row r="3" spans="1:10" x14ac:dyDescent="0.25">
      <c r="A3" s="2" t="s">
        <v>43</v>
      </c>
      <c r="B3" s="2">
        <v>198</v>
      </c>
      <c r="C3" s="2">
        <v>25</v>
      </c>
      <c r="D3" s="2">
        <v>26</v>
      </c>
      <c r="E3" s="2">
        <v>116</v>
      </c>
      <c r="F3" s="2">
        <v>1</v>
      </c>
      <c r="G3" s="2">
        <v>4</v>
      </c>
      <c r="H3" s="2">
        <v>1</v>
      </c>
      <c r="I3" s="2">
        <v>57</v>
      </c>
      <c r="J3" s="2">
        <f>SUM(B3:I3)</f>
        <v>428</v>
      </c>
    </row>
    <row r="4" spans="1:10" x14ac:dyDescent="0.25">
      <c r="A4" s="2" t="s">
        <v>44</v>
      </c>
      <c r="B4" s="2">
        <v>379</v>
      </c>
      <c r="C4" s="2">
        <v>42</v>
      </c>
      <c r="D4" s="2">
        <v>1382</v>
      </c>
      <c r="E4" s="2">
        <v>990</v>
      </c>
      <c r="F4" s="2">
        <v>2</v>
      </c>
      <c r="G4" s="2">
        <v>63</v>
      </c>
      <c r="H4" s="2">
        <v>4</v>
      </c>
      <c r="I4" s="2">
        <v>632</v>
      </c>
      <c r="J4" s="2">
        <f t="shared" ref="J4:J8" si="0">SUM(B4:I4)</f>
        <v>3494</v>
      </c>
    </row>
    <row r="5" spans="1:10" x14ac:dyDescent="0.25">
      <c r="A5" s="2" t="s">
        <v>45</v>
      </c>
      <c r="B5" s="2">
        <v>466</v>
      </c>
      <c r="C5" s="2">
        <v>53</v>
      </c>
      <c r="D5" s="2">
        <v>824</v>
      </c>
      <c r="E5" s="2">
        <v>919</v>
      </c>
      <c r="F5" s="2">
        <v>6</v>
      </c>
      <c r="G5" s="2">
        <v>92</v>
      </c>
      <c r="H5" s="2">
        <v>5</v>
      </c>
      <c r="I5" s="2">
        <v>578</v>
      </c>
      <c r="J5" s="2">
        <f t="shared" si="0"/>
        <v>2943</v>
      </c>
    </row>
    <row r="6" spans="1:10" x14ac:dyDescent="0.25">
      <c r="A6" s="2" t="s">
        <v>46</v>
      </c>
      <c r="B6" s="2">
        <v>514</v>
      </c>
      <c r="C6" s="2">
        <v>59</v>
      </c>
      <c r="D6" s="2">
        <v>335</v>
      </c>
      <c r="E6" s="2">
        <v>625</v>
      </c>
      <c r="F6" s="2">
        <v>13</v>
      </c>
      <c r="G6" s="2">
        <v>54</v>
      </c>
      <c r="H6" s="2">
        <v>1</v>
      </c>
      <c r="I6" s="2">
        <v>353</v>
      </c>
      <c r="J6" s="2">
        <f t="shared" si="0"/>
        <v>1954</v>
      </c>
    </row>
    <row r="7" spans="1:10" x14ac:dyDescent="0.25">
      <c r="A7" s="2" t="s">
        <v>47</v>
      </c>
      <c r="B7" s="2">
        <v>610</v>
      </c>
      <c r="C7" s="2">
        <v>60</v>
      </c>
      <c r="D7" s="2">
        <v>78</v>
      </c>
      <c r="E7" s="2">
        <v>380</v>
      </c>
      <c r="F7" s="2">
        <v>3</v>
      </c>
      <c r="G7" s="2">
        <v>22</v>
      </c>
      <c r="H7" s="2">
        <v>3</v>
      </c>
      <c r="I7" s="2">
        <v>178</v>
      </c>
      <c r="J7" s="2">
        <f t="shared" si="0"/>
        <v>1334</v>
      </c>
    </row>
    <row r="8" spans="1:10" x14ac:dyDescent="0.25">
      <c r="A8" s="2" t="s">
        <v>71</v>
      </c>
      <c r="B8" s="2">
        <v>27</v>
      </c>
      <c r="C8" s="2" t="s">
        <v>54</v>
      </c>
      <c r="D8" s="2">
        <v>3</v>
      </c>
      <c r="E8" s="2">
        <v>2</v>
      </c>
      <c r="F8" s="2" t="s">
        <v>54</v>
      </c>
      <c r="G8" s="2">
        <v>2</v>
      </c>
      <c r="H8" s="2" t="s">
        <v>54</v>
      </c>
      <c r="I8" s="2">
        <v>5</v>
      </c>
      <c r="J8" s="2">
        <f t="shared" si="0"/>
        <v>39</v>
      </c>
    </row>
    <row r="9" spans="1:10" x14ac:dyDescent="0.25">
      <c r="A9" s="2" t="s">
        <v>22</v>
      </c>
      <c r="B9" s="2">
        <f>SUM(B3:B8)</f>
        <v>2194</v>
      </c>
      <c r="C9" s="2">
        <f t="shared" ref="C9:J9" si="1">SUM(C3:C8)</f>
        <v>239</v>
      </c>
      <c r="D9" s="2">
        <f t="shared" si="1"/>
        <v>2648</v>
      </c>
      <c r="E9" s="2">
        <f t="shared" si="1"/>
        <v>3032</v>
      </c>
      <c r="F9" s="2">
        <f t="shared" si="1"/>
        <v>25</v>
      </c>
      <c r="G9" s="2">
        <f t="shared" si="1"/>
        <v>237</v>
      </c>
      <c r="H9" s="2">
        <f t="shared" si="1"/>
        <v>14</v>
      </c>
      <c r="I9" s="2">
        <f t="shared" si="1"/>
        <v>1803</v>
      </c>
      <c r="J9" s="2">
        <f t="shared" si="1"/>
        <v>10192</v>
      </c>
    </row>
    <row r="12" spans="1:10" x14ac:dyDescent="0.25">
      <c r="A12" s="2" t="s">
        <v>72</v>
      </c>
    </row>
    <row r="13" spans="1:10" ht="30" x14ac:dyDescent="0.25">
      <c r="A13" s="4" t="s">
        <v>52</v>
      </c>
      <c r="B13" s="4" t="s">
        <v>73</v>
      </c>
      <c r="C13" s="4" t="s">
        <v>74</v>
      </c>
      <c r="D13" s="4" t="s">
        <v>75</v>
      </c>
      <c r="E13" s="5" t="s">
        <v>76</v>
      </c>
      <c r="F13" s="5" t="s">
        <v>77</v>
      </c>
      <c r="G13" s="5" t="s">
        <v>78</v>
      </c>
      <c r="H13" s="4" t="s">
        <v>79</v>
      </c>
      <c r="I13" s="4" t="s">
        <v>22</v>
      </c>
    </row>
    <row r="14" spans="1:10" x14ac:dyDescent="0.25">
      <c r="A14" s="2" t="s">
        <v>43</v>
      </c>
      <c r="B14" s="6">
        <f t="shared" ref="B14:B20" si="2">(B3/$B$9)</f>
        <v>9.0246125797629903E-2</v>
      </c>
      <c r="C14" s="6">
        <f>(C3/$C$9)</f>
        <v>0.10460251046025104</v>
      </c>
      <c r="D14" s="6">
        <f t="shared" ref="D14:D20" si="3">(D3/$D$9)</f>
        <v>9.8187311178247732E-3</v>
      </c>
      <c r="E14" s="6">
        <f>(E3+F3)/($E$9+$F$9)</f>
        <v>3.8272816486751716E-2</v>
      </c>
      <c r="F14" s="6">
        <f t="shared" ref="F14:F20" si="4">(G3/$G$9)</f>
        <v>1.6877637130801686E-2</v>
      </c>
      <c r="G14" s="6">
        <f>(H3/$H$9)</f>
        <v>7.1428571428571425E-2</v>
      </c>
      <c r="H14" s="6">
        <f t="shared" ref="H14:H20" si="5">(I3/$I$9)</f>
        <v>3.1613976705490848E-2</v>
      </c>
      <c r="I14" s="7">
        <f t="shared" ref="I14:I20" si="6">(J3/$J$9)</f>
        <v>4.1993720565149134E-2</v>
      </c>
    </row>
    <row r="15" spans="1:10" x14ac:dyDescent="0.25">
      <c r="A15" s="2" t="s">
        <v>44</v>
      </c>
      <c r="B15" s="6">
        <f t="shared" si="2"/>
        <v>0.17274384685505925</v>
      </c>
      <c r="C15" s="6">
        <f>(C4/$C$9)</f>
        <v>0.17573221757322174</v>
      </c>
      <c r="D15" s="6">
        <f t="shared" si="3"/>
        <v>0.52190332326283984</v>
      </c>
      <c r="E15" s="6">
        <f>(E4+F4)/($E$9+$F$9)</f>
        <v>0.32450114491331372</v>
      </c>
      <c r="F15" s="6">
        <f t="shared" si="4"/>
        <v>0.26582278481012656</v>
      </c>
      <c r="G15" s="6">
        <f>(H4/$H$9)</f>
        <v>0.2857142857142857</v>
      </c>
      <c r="H15" s="6">
        <f t="shared" si="5"/>
        <v>0.3505268996117582</v>
      </c>
      <c r="I15" s="7">
        <f t="shared" si="6"/>
        <v>0.34281789638932497</v>
      </c>
    </row>
    <row r="16" spans="1:10" x14ac:dyDescent="0.25">
      <c r="A16" s="2" t="s">
        <v>45</v>
      </c>
      <c r="B16" s="6">
        <f t="shared" si="2"/>
        <v>0.21239744758432089</v>
      </c>
      <c r="C16" s="6">
        <f>(C5/$C$9)</f>
        <v>0.22175732217573221</v>
      </c>
      <c r="D16" s="6">
        <f t="shared" si="3"/>
        <v>0.31117824773413899</v>
      </c>
      <c r="E16" s="6">
        <f>(E5+F5)/($E$9+$F$9)</f>
        <v>0.30258423290807984</v>
      </c>
      <c r="F16" s="6">
        <f t="shared" si="4"/>
        <v>0.3881856540084388</v>
      </c>
      <c r="G16" s="6">
        <f>(H5/$H$9)</f>
        <v>0.35714285714285715</v>
      </c>
      <c r="H16" s="6">
        <f t="shared" si="5"/>
        <v>0.32057681641708263</v>
      </c>
      <c r="I16" s="7">
        <f t="shared" si="6"/>
        <v>0.28875588697017268</v>
      </c>
    </row>
    <row r="17" spans="1:9" x14ac:dyDescent="0.25">
      <c r="A17" s="2" t="s">
        <v>46</v>
      </c>
      <c r="B17" s="6">
        <f t="shared" si="2"/>
        <v>0.23427529626253418</v>
      </c>
      <c r="C17" s="6">
        <f>(C6/$C$9)</f>
        <v>0.24686192468619247</v>
      </c>
      <c r="D17" s="6">
        <f t="shared" si="3"/>
        <v>0.12651057401812688</v>
      </c>
      <c r="E17" s="6">
        <f>(E6+F6)/($E$9+$F$9)</f>
        <v>0.20870134118416747</v>
      </c>
      <c r="F17" s="6">
        <f t="shared" si="4"/>
        <v>0.22784810126582278</v>
      </c>
      <c r="G17" s="6">
        <f>(H6/$H$9)</f>
        <v>7.1428571428571425E-2</v>
      </c>
      <c r="H17" s="6">
        <f t="shared" si="5"/>
        <v>0.19578480310593455</v>
      </c>
      <c r="I17" s="7">
        <f t="shared" si="6"/>
        <v>0.19171899529042385</v>
      </c>
    </row>
    <row r="18" spans="1:9" x14ac:dyDescent="0.25">
      <c r="A18" s="2" t="s">
        <v>47</v>
      </c>
      <c r="B18" s="6">
        <f t="shared" si="2"/>
        <v>0.27803099361896078</v>
      </c>
      <c r="C18" s="6">
        <f>(C7/$C$9)</f>
        <v>0.2510460251046025</v>
      </c>
      <c r="D18" s="6">
        <f t="shared" si="3"/>
        <v>2.9456193353474321E-2</v>
      </c>
      <c r="E18" s="6">
        <f>(E7+F7)/($E$9+$F$9)</f>
        <v>0.12528622832842656</v>
      </c>
      <c r="F18" s="6">
        <f t="shared" si="4"/>
        <v>9.2827004219409287E-2</v>
      </c>
      <c r="G18" s="6">
        <f>(H7/$H$9)</f>
        <v>0.21428571428571427</v>
      </c>
      <c r="H18" s="6">
        <f t="shared" si="5"/>
        <v>9.8724348308374926E-2</v>
      </c>
      <c r="I18" s="7">
        <f t="shared" si="6"/>
        <v>0.13088697017268447</v>
      </c>
    </row>
    <row r="19" spans="1:9" x14ac:dyDescent="0.25">
      <c r="A19" s="2" t="s">
        <v>71</v>
      </c>
      <c r="B19" s="6">
        <f t="shared" si="2"/>
        <v>1.2306289881494986E-2</v>
      </c>
      <c r="C19" s="8">
        <v>0</v>
      </c>
      <c r="D19" s="6">
        <f t="shared" si="3"/>
        <v>1.1329305135951663E-3</v>
      </c>
      <c r="E19" s="6">
        <f>(E8)/($E$9+$F$9)</f>
        <v>6.5423617926071314E-4</v>
      </c>
      <c r="F19" s="6">
        <f t="shared" si="4"/>
        <v>8.4388185654008432E-3</v>
      </c>
      <c r="G19" s="8">
        <v>0</v>
      </c>
      <c r="H19" s="6">
        <f t="shared" si="5"/>
        <v>2.7731558513588465E-3</v>
      </c>
      <c r="I19" s="7">
        <f t="shared" si="6"/>
        <v>3.8265306122448979E-3</v>
      </c>
    </row>
    <row r="20" spans="1:9" x14ac:dyDescent="0.25">
      <c r="A20" s="2" t="s">
        <v>22</v>
      </c>
      <c r="B20" s="6">
        <f t="shared" si="2"/>
        <v>1</v>
      </c>
      <c r="C20" s="6">
        <f>(C9/$C$9)</f>
        <v>1</v>
      </c>
      <c r="D20" s="6">
        <f t="shared" si="3"/>
        <v>1</v>
      </c>
      <c r="E20" s="6">
        <f>(E9+F9)/($E$9+$F$9)</f>
        <v>1</v>
      </c>
      <c r="F20" s="6">
        <f t="shared" si="4"/>
        <v>1</v>
      </c>
      <c r="G20" s="6">
        <f>(H9/$H$9)</f>
        <v>1</v>
      </c>
      <c r="H20" s="6">
        <f t="shared" si="5"/>
        <v>1</v>
      </c>
      <c r="I20" s="7">
        <f t="shared" si="6"/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B6A8-C9F4-4ACB-8A28-691F55D61867}">
  <dimension ref="A1:I33"/>
  <sheetViews>
    <sheetView workbookViewId="0">
      <selection activeCell="F14" sqref="F14"/>
    </sheetView>
  </sheetViews>
  <sheetFormatPr defaultRowHeight="15" x14ac:dyDescent="0.25"/>
  <cols>
    <col min="1" max="1" width="14.5703125" bestFit="1" customWidth="1"/>
    <col min="2" max="2" width="18.28515625" customWidth="1"/>
    <col min="3" max="3" width="16.42578125" customWidth="1"/>
    <col min="4" max="4" width="16.7109375" customWidth="1"/>
    <col min="5" max="5" width="17.7109375" customWidth="1"/>
    <col min="6" max="7" width="15.28515625" customWidth="1"/>
    <col min="8" max="8" width="16.28515625" customWidth="1"/>
  </cols>
  <sheetData>
    <row r="1" spans="1:9" x14ac:dyDescent="0.25">
      <c r="A1" t="s">
        <v>33</v>
      </c>
    </row>
    <row r="2" spans="1:9" ht="30" x14ac:dyDescent="0.25">
      <c r="A2" t="s">
        <v>34</v>
      </c>
      <c r="B2" s="1" t="s">
        <v>73</v>
      </c>
      <c r="C2" s="1" t="s">
        <v>80</v>
      </c>
      <c r="D2" s="1" t="s">
        <v>75</v>
      </c>
      <c r="E2" s="1" t="s">
        <v>81</v>
      </c>
      <c r="F2" s="1" t="s">
        <v>82</v>
      </c>
      <c r="G2" s="1" t="s">
        <v>83</v>
      </c>
      <c r="H2" s="1" t="s">
        <v>84</v>
      </c>
      <c r="I2" t="s">
        <v>22</v>
      </c>
    </row>
    <row r="3" spans="1:9" x14ac:dyDescent="0.25">
      <c r="A3" t="s">
        <v>43</v>
      </c>
      <c r="B3">
        <v>840</v>
      </c>
      <c r="C3">
        <v>598</v>
      </c>
      <c r="D3">
        <v>75</v>
      </c>
      <c r="E3">
        <v>53</v>
      </c>
      <c r="F3">
        <v>4</v>
      </c>
      <c r="H3">
        <v>259</v>
      </c>
      <c r="I3">
        <f>SUM(B3:H3)</f>
        <v>1829</v>
      </c>
    </row>
    <row r="4" spans="1:9" x14ac:dyDescent="0.25">
      <c r="A4" t="s">
        <v>44</v>
      </c>
      <c r="B4" s="9">
        <v>1886</v>
      </c>
      <c r="C4">
        <v>558</v>
      </c>
      <c r="D4" s="9">
        <v>3230</v>
      </c>
      <c r="E4">
        <v>320</v>
      </c>
      <c r="F4">
        <v>20</v>
      </c>
      <c r="G4">
        <v>11</v>
      </c>
      <c r="H4" s="9">
        <v>2778</v>
      </c>
      <c r="I4">
        <f t="shared" ref="I4:I8" si="0">SUM(B4:H4)</f>
        <v>8803</v>
      </c>
    </row>
    <row r="5" spans="1:9" x14ac:dyDescent="0.25">
      <c r="A5" t="s">
        <v>45</v>
      </c>
      <c r="B5" s="9">
        <v>1600</v>
      </c>
      <c r="C5">
        <v>356</v>
      </c>
      <c r="D5" s="9">
        <v>2201</v>
      </c>
      <c r="E5">
        <v>284</v>
      </c>
      <c r="F5">
        <v>21</v>
      </c>
      <c r="G5">
        <v>20</v>
      </c>
      <c r="H5" s="9">
        <v>1834</v>
      </c>
      <c r="I5">
        <f t="shared" si="0"/>
        <v>6316</v>
      </c>
    </row>
    <row r="6" spans="1:9" x14ac:dyDescent="0.25">
      <c r="A6" t="s">
        <v>46</v>
      </c>
      <c r="B6" s="9">
        <v>1210</v>
      </c>
      <c r="C6">
        <v>217</v>
      </c>
      <c r="D6">
        <v>842</v>
      </c>
      <c r="E6">
        <v>172</v>
      </c>
      <c r="F6">
        <v>13</v>
      </c>
      <c r="G6">
        <v>18</v>
      </c>
      <c r="H6">
        <v>919</v>
      </c>
      <c r="I6">
        <f t="shared" si="0"/>
        <v>3391</v>
      </c>
    </row>
    <row r="7" spans="1:9" x14ac:dyDescent="0.25">
      <c r="A7" t="s">
        <v>47</v>
      </c>
      <c r="B7" s="9">
        <v>1029</v>
      </c>
      <c r="C7">
        <v>105</v>
      </c>
      <c r="D7">
        <v>198</v>
      </c>
      <c r="E7">
        <v>79</v>
      </c>
      <c r="F7">
        <v>4</v>
      </c>
      <c r="G7">
        <v>5</v>
      </c>
      <c r="H7">
        <v>479</v>
      </c>
      <c r="I7">
        <f t="shared" si="0"/>
        <v>1899</v>
      </c>
    </row>
    <row r="8" spans="1:9" x14ac:dyDescent="0.25">
      <c r="A8" t="s">
        <v>85</v>
      </c>
      <c r="B8" s="9">
        <v>6565</v>
      </c>
      <c r="C8" s="9">
        <v>1834</v>
      </c>
      <c r="D8" s="9">
        <v>6546</v>
      </c>
      <c r="E8">
        <v>908</v>
      </c>
      <c r="F8">
        <v>62</v>
      </c>
      <c r="G8">
        <v>54</v>
      </c>
      <c r="H8" s="9">
        <v>6269</v>
      </c>
      <c r="I8">
        <f t="shared" si="0"/>
        <v>22238</v>
      </c>
    </row>
    <row r="16" spans="1:9" x14ac:dyDescent="0.25">
      <c r="A16">
        <v>2008</v>
      </c>
    </row>
    <row r="17" spans="1:9" x14ac:dyDescent="0.25">
      <c r="A17" t="s">
        <v>43</v>
      </c>
      <c r="B17">
        <v>103</v>
      </c>
      <c r="C17">
        <v>79</v>
      </c>
      <c r="D17">
        <v>10</v>
      </c>
      <c r="E17">
        <v>2</v>
      </c>
      <c r="F17">
        <v>1</v>
      </c>
      <c r="H17">
        <v>37</v>
      </c>
      <c r="I17">
        <f>SUM(B17:H17)</f>
        <v>232</v>
      </c>
    </row>
    <row r="18" spans="1:9" x14ac:dyDescent="0.25">
      <c r="A18" t="s">
        <v>44</v>
      </c>
      <c r="B18">
        <v>171</v>
      </c>
      <c r="C18">
        <v>56</v>
      </c>
      <c r="D18">
        <v>203</v>
      </c>
      <c r="E18">
        <v>36</v>
      </c>
      <c r="F18">
        <v>4</v>
      </c>
      <c r="G18">
        <v>1</v>
      </c>
      <c r="H18">
        <v>138</v>
      </c>
      <c r="I18">
        <f t="shared" ref="I18:I21" si="1">SUM(B18:H18)</f>
        <v>609</v>
      </c>
    </row>
    <row r="19" spans="1:9" x14ac:dyDescent="0.25">
      <c r="A19" t="s">
        <v>45</v>
      </c>
      <c r="B19">
        <v>135</v>
      </c>
      <c r="C19">
        <v>33</v>
      </c>
      <c r="D19">
        <v>101</v>
      </c>
      <c r="E19">
        <v>25</v>
      </c>
      <c r="H19">
        <v>91</v>
      </c>
      <c r="I19">
        <f t="shared" si="1"/>
        <v>385</v>
      </c>
    </row>
    <row r="20" spans="1:9" x14ac:dyDescent="0.25">
      <c r="A20" t="s">
        <v>46</v>
      </c>
      <c r="B20">
        <v>83</v>
      </c>
      <c r="C20">
        <v>35</v>
      </c>
      <c r="D20">
        <v>35</v>
      </c>
      <c r="E20">
        <v>16</v>
      </c>
      <c r="F20">
        <v>2</v>
      </c>
      <c r="H20">
        <v>47</v>
      </c>
      <c r="I20">
        <f t="shared" si="1"/>
        <v>218</v>
      </c>
    </row>
    <row r="21" spans="1:9" x14ac:dyDescent="0.25">
      <c r="A21" t="s">
        <v>47</v>
      </c>
      <c r="B21">
        <v>63</v>
      </c>
      <c r="C21">
        <v>8</v>
      </c>
      <c r="D21">
        <v>14</v>
      </c>
      <c r="E21">
        <v>10</v>
      </c>
      <c r="H21">
        <v>40</v>
      </c>
      <c r="I21">
        <f t="shared" si="1"/>
        <v>135</v>
      </c>
    </row>
    <row r="22" spans="1:9" x14ac:dyDescent="0.25">
      <c r="A22">
        <v>2011</v>
      </c>
    </row>
    <row r="23" spans="1:9" x14ac:dyDescent="0.25">
      <c r="A23" t="s">
        <v>43</v>
      </c>
      <c r="B23">
        <v>135</v>
      </c>
      <c r="C23">
        <v>78</v>
      </c>
      <c r="D23">
        <v>6</v>
      </c>
      <c r="E23">
        <v>10</v>
      </c>
      <c r="H23">
        <v>41</v>
      </c>
      <c r="I23">
        <f>SUM(B23:H23)</f>
        <v>270</v>
      </c>
    </row>
    <row r="24" spans="1:9" x14ac:dyDescent="0.25">
      <c r="A24" t="s">
        <v>44</v>
      </c>
      <c r="B24">
        <v>300</v>
      </c>
      <c r="C24">
        <v>93</v>
      </c>
      <c r="D24">
        <v>505</v>
      </c>
      <c r="E24">
        <v>55</v>
      </c>
      <c r="F24">
        <v>5</v>
      </c>
      <c r="H24">
        <v>527</v>
      </c>
      <c r="I24">
        <f t="shared" ref="I24:I27" si="2">SUM(B24:H24)</f>
        <v>1485</v>
      </c>
    </row>
    <row r="25" spans="1:9" x14ac:dyDescent="0.25">
      <c r="A25" t="s">
        <v>45</v>
      </c>
      <c r="B25">
        <v>261</v>
      </c>
      <c r="C25">
        <v>43</v>
      </c>
      <c r="D25">
        <v>316</v>
      </c>
      <c r="E25">
        <v>46</v>
      </c>
      <c r="F25">
        <v>4</v>
      </c>
      <c r="G25">
        <v>3</v>
      </c>
      <c r="H25">
        <v>328</v>
      </c>
      <c r="I25">
        <f t="shared" si="2"/>
        <v>1001</v>
      </c>
    </row>
    <row r="26" spans="1:9" x14ac:dyDescent="0.25">
      <c r="A26" t="s">
        <v>46</v>
      </c>
      <c r="B26">
        <v>202</v>
      </c>
      <c r="C26">
        <v>27</v>
      </c>
      <c r="D26">
        <v>89</v>
      </c>
      <c r="E26">
        <v>25</v>
      </c>
      <c r="F26">
        <v>1</v>
      </c>
      <c r="G26">
        <v>5</v>
      </c>
      <c r="H26">
        <v>148</v>
      </c>
      <c r="I26">
        <f t="shared" si="2"/>
        <v>497</v>
      </c>
    </row>
    <row r="27" spans="1:9" x14ac:dyDescent="0.25">
      <c r="A27" t="s">
        <v>47</v>
      </c>
      <c r="B27">
        <v>151</v>
      </c>
      <c r="C27">
        <v>13</v>
      </c>
      <c r="D27">
        <v>18</v>
      </c>
      <c r="E27">
        <v>10</v>
      </c>
      <c r="F27">
        <v>3</v>
      </c>
      <c r="H27">
        <v>76</v>
      </c>
      <c r="I27">
        <f t="shared" si="2"/>
        <v>271</v>
      </c>
    </row>
    <row r="28" spans="1:9" x14ac:dyDescent="0.25">
      <c r="A28">
        <v>2014</v>
      </c>
    </row>
    <row r="29" spans="1:9" x14ac:dyDescent="0.25">
      <c r="A29" t="s">
        <v>43</v>
      </c>
      <c r="B29">
        <v>99</v>
      </c>
      <c r="C29">
        <v>84</v>
      </c>
      <c r="D29">
        <v>15</v>
      </c>
      <c r="E29">
        <v>8</v>
      </c>
      <c r="H29">
        <v>47</v>
      </c>
      <c r="I29">
        <f>SUM(B29:H29)</f>
        <v>253</v>
      </c>
    </row>
    <row r="30" spans="1:9" x14ac:dyDescent="0.25">
      <c r="A30" t="s">
        <v>44</v>
      </c>
      <c r="B30">
        <v>267</v>
      </c>
      <c r="C30">
        <v>68</v>
      </c>
      <c r="D30">
        <v>782</v>
      </c>
      <c r="E30">
        <v>56</v>
      </c>
      <c r="F30">
        <v>4</v>
      </c>
      <c r="G30">
        <v>2</v>
      </c>
      <c r="H30">
        <v>380</v>
      </c>
      <c r="I30">
        <f t="shared" ref="I30:I33" si="3">SUM(B30:H30)</f>
        <v>1559</v>
      </c>
    </row>
    <row r="31" spans="1:9" x14ac:dyDescent="0.25">
      <c r="A31" t="s">
        <v>45</v>
      </c>
      <c r="B31">
        <v>236</v>
      </c>
      <c r="C31">
        <v>70</v>
      </c>
      <c r="D31">
        <v>608</v>
      </c>
      <c r="E31">
        <v>60</v>
      </c>
      <c r="F31">
        <v>5</v>
      </c>
      <c r="G31">
        <v>8</v>
      </c>
      <c r="H31">
        <v>330</v>
      </c>
      <c r="I31">
        <f t="shared" si="3"/>
        <v>1317</v>
      </c>
    </row>
    <row r="32" spans="1:9" x14ac:dyDescent="0.25">
      <c r="A32" t="s">
        <v>46</v>
      </c>
      <c r="B32">
        <v>217</v>
      </c>
      <c r="C32">
        <v>43</v>
      </c>
      <c r="D32">
        <v>259</v>
      </c>
      <c r="E32">
        <v>41</v>
      </c>
      <c r="F32">
        <v>4</v>
      </c>
      <c r="G32">
        <v>4</v>
      </c>
      <c r="H32">
        <v>179</v>
      </c>
      <c r="I32">
        <f t="shared" si="3"/>
        <v>747</v>
      </c>
    </row>
    <row r="33" spans="1:9" x14ac:dyDescent="0.25">
      <c r="A33" t="s">
        <v>47</v>
      </c>
      <c r="B33">
        <v>229</v>
      </c>
      <c r="C33">
        <v>21</v>
      </c>
      <c r="D33">
        <v>45</v>
      </c>
      <c r="E33">
        <v>18</v>
      </c>
      <c r="G33">
        <v>3</v>
      </c>
      <c r="H33">
        <v>103</v>
      </c>
      <c r="I33">
        <f t="shared" si="3"/>
        <v>419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155E-75A4-4549-8D04-7E6B9BA12D4D}">
  <dimension ref="A1:M28"/>
  <sheetViews>
    <sheetView tabSelected="1" workbookViewId="0">
      <selection activeCell="O9" sqref="O9"/>
    </sheetView>
  </sheetViews>
  <sheetFormatPr defaultRowHeight="15" x14ac:dyDescent="0.25"/>
  <cols>
    <col min="1" max="16384" width="9.140625" style="2"/>
  </cols>
  <sheetData>
    <row r="1" spans="1:13" x14ac:dyDescent="0.25">
      <c r="A1" s="2" t="s">
        <v>86</v>
      </c>
    </row>
    <row r="2" spans="1:13" x14ac:dyDescent="0.25">
      <c r="A2" s="2" t="s">
        <v>87</v>
      </c>
    </row>
    <row r="3" spans="1:13" x14ac:dyDescent="0.25">
      <c r="A3" s="2" t="s">
        <v>88</v>
      </c>
    </row>
    <row r="4" spans="1:13" x14ac:dyDescent="0.25">
      <c r="A4" s="2" t="s">
        <v>89</v>
      </c>
    </row>
    <row r="5" spans="1:13" x14ac:dyDescent="0.25">
      <c r="A5" s="2" t="s">
        <v>3</v>
      </c>
      <c r="B5" s="2">
        <v>2001</v>
      </c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2">
        <v>2010</v>
      </c>
      <c r="L5" s="2">
        <v>2011</v>
      </c>
      <c r="M5" s="2" t="s">
        <v>22</v>
      </c>
    </row>
    <row r="6" spans="1:13" x14ac:dyDescent="0.25">
      <c r="A6" s="2" t="s">
        <v>90</v>
      </c>
      <c r="B6" s="2">
        <v>5.4</v>
      </c>
      <c r="C6" s="2">
        <v>5.8</v>
      </c>
      <c r="D6" s="2">
        <v>4.8</v>
      </c>
      <c r="E6" s="2">
        <v>4.0999999999999996</v>
      </c>
      <c r="F6" s="2">
        <v>4.3</v>
      </c>
      <c r="G6" s="2">
        <v>4.5</v>
      </c>
      <c r="H6" s="2">
        <v>4.7</v>
      </c>
      <c r="I6" s="2">
        <v>5.3</v>
      </c>
      <c r="J6" s="2">
        <v>5</v>
      </c>
      <c r="K6" s="2">
        <v>4.9000000000000004</v>
      </c>
      <c r="L6" s="2">
        <v>5.3</v>
      </c>
      <c r="M6" s="2">
        <v>4.9000000000000004</v>
      </c>
    </row>
    <row r="7" spans="1:13" x14ac:dyDescent="0.25">
      <c r="A7" s="2" t="s">
        <v>56</v>
      </c>
      <c r="B7" s="2">
        <v>5.4</v>
      </c>
      <c r="C7" s="2">
        <v>7.2</v>
      </c>
      <c r="D7" s="2">
        <v>9.4</v>
      </c>
      <c r="E7" s="2">
        <v>5.6</v>
      </c>
      <c r="F7" s="2">
        <v>5.9</v>
      </c>
      <c r="G7" s="2">
        <v>6.4</v>
      </c>
      <c r="H7" s="2">
        <v>6.1</v>
      </c>
      <c r="I7" s="2">
        <v>7.7</v>
      </c>
      <c r="J7" s="2">
        <v>5.6</v>
      </c>
      <c r="K7" s="2">
        <v>6.6</v>
      </c>
      <c r="L7" s="2">
        <v>4.9000000000000004</v>
      </c>
      <c r="M7" s="2">
        <v>6.5</v>
      </c>
    </row>
    <row r="8" spans="1:13" x14ac:dyDescent="0.25">
      <c r="A8" s="2" t="s">
        <v>57</v>
      </c>
      <c r="B8" s="2">
        <v>18.600000000000001</v>
      </c>
      <c r="C8" s="2">
        <v>25.5</v>
      </c>
      <c r="D8" s="2">
        <v>18.2</v>
      </c>
      <c r="E8" s="2">
        <v>18.899999999999999</v>
      </c>
      <c r="F8" s="2">
        <v>17.100000000000001</v>
      </c>
      <c r="G8" s="2">
        <v>18.8</v>
      </c>
      <c r="H8" s="2">
        <v>24.9</v>
      </c>
      <c r="I8" s="2">
        <v>28.2</v>
      </c>
      <c r="J8" s="2">
        <v>22.7</v>
      </c>
      <c r="K8" s="2">
        <v>24.9</v>
      </c>
      <c r="L8" s="2">
        <v>27.6</v>
      </c>
      <c r="M8" s="2">
        <v>22.1</v>
      </c>
    </row>
    <row r="9" spans="1:13" x14ac:dyDescent="0.25">
      <c r="A9" s="2" t="s">
        <v>91</v>
      </c>
      <c r="B9" s="2">
        <v>37.700000000000003</v>
      </c>
      <c r="C9" s="2">
        <v>37.4</v>
      </c>
      <c r="D9" s="2">
        <v>31.7</v>
      </c>
      <c r="E9" s="2">
        <v>37.5</v>
      </c>
      <c r="F9" s="2">
        <v>36.799999999999997</v>
      </c>
      <c r="G9" s="2">
        <v>36.9</v>
      </c>
      <c r="H9" s="2">
        <v>45.8</v>
      </c>
      <c r="I9" s="2">
        <v>45</v>
      </c>
      <c r="J9" s="2">
        <v>44.1</v>
      </c>
      <c r="K9" s="2">
        <v>48</v>
      </c>
      <c r="L9" s="2">
        <v>46</v>
      </c>
      <c r="M9" s="2">
        <v>40.6</v>
      </c>
    </row>
    <row r="10" spans="1:13" x14ac:dyDescent="0.25">
      <c r="A10" s="2" t="s">
        <v>92</v>
      </c>
      <c r="B10" s="2">
        <v>37.299999999999997</v>
      </c>
      <c r="C10" s="2">
        <v>43.6</v>
      </c>
      <c r="D10" s="2">
        <v>35.6</v>
      </c>
      <c r="E10" s="2">
        <v>41.3</v>
      </c>
      <c r="F10" s="2">
        <v>43.6</v>
      </c>
      <c r="G10" s="2">
        <v>37</v>
      </c>
      <c r="H10" s="2">
        <v>44.9</v>
      </c>
      <c r="I10" s="2">
        <v>45.1</v>
      </c>
      <c r="J10" s="2">
        <v>42.4</v>
      </c>
      <c r="K10" s="2">
        <v>47.4</v>
      </c>
      <c r="L10" s="2">
        <v>41.1</v>
      </c>
      <c r="M10" s="2">
        <v>41.9</v>
      </c>
    </row>
    <row r="11" spans="1:13" x14ac:dyDescent="0.25">
      <c r="A11" s="2" t="s">
        <v>59</v>
      </c>
      <c r="B11" s="2">
        <v>33.799999999999997</v>
      </c>
      <c r="C11" s="2">
        <v>36.6</v>
      </c>
      <c r="D11" s="2">
        <v>34.700000000000003</v>
      </c>
      <c r="E11" s="2">
        <v>31.6</v>
      </c>
      <c r="F11" s="2">
        <v>31.5</v>
      </c>
      <c r="G11" s="2">
        <v>34.6</v>
      </c>
      <c r="H11" s="2">
        <v>35.799999999999997</v>
      </c>
      <c r="I11" s="2">
        <v>42.6</v>
      </c>
      <c r="J11" s="2">
        <v>31.7</v>
      </c>
      <c r="K11" s="2">
        <v>43.9</v>
      </c>
      <c r="L11" s="2">
        <v>44</v>
      </c>
      <c r="M11" s="2">
        <v>36.5</v>
      </c>
    </row>
    <row r="12" spans="1:13" x14ac:dyDescent="0.25">
      <c r="A12" s="2" t="s">
        <v>60</v>
      </c>
      <c r="B12" s="2">
        <v>36.1</v>
      </c>
      <c r="C12" s="2">
        <v>42.8</v>
      </c>
      <c r="D12" s="2">
        <v>35.4</v>
      </c>
      <c r="E12" s="2">
        <v>34.700000000000003</v>
      </c>
      <c r="F12" s="2">
        <v>30.5</v>
      </c>
      <c r="G12" s="2">
        <v>35.6</v>
      </c>
      <c r="H12" s="2">
        <v>35</v>
      </c>
      <c r="I12" s="2">
        <v>34.9</v>
      </c>
      <c r="J12" s="2">
        <v>32.200000000000003</v>
      </c>
      <c r="K12" s="2">
        <v>36.4</v>
      </c>
      <c r="L12" s="2">
        <v>38.6</v>
      </c>
      <c r="M12" s="2">
        <v>35.6</v>
      </c>
    </row>
    <row r="13" spans="1:13" x14ac:dyDescent="0.25">
      <c r="A13" s="2" t="s">
        <v>61</v>
      </c>
      <c r="B13" s="2">
        <v>36.9</v>
      </c>
      <c r="C13" s="2">
        <v>41.6</v>
      </c>
      <c r="D13" s="2">
        <v>32.1</v>
      </c>
      <c r="E13" s="2">
        <v>39.5</v>
      </c>
      <c r="F13" s="2">
        <v>40.4</v>
      </c>
      <c r="G13" s="2">
        <v>33.9</v>
      </c>
      <c r="H13" s="2">
        <v>40.6</v>
      </c>
      <c r="I13" s="2">
        <v>35.6</v>
      </c>
      <c r="J13" s="2">
        <v>30.9</v>
      </c>
      <c r="K13" s="2">
        <v>35.9</v>
      </c>
      <c r="L13" s="2">
        <v>34.700000000000003</v>
      </c>
      <c r="M13" s="2">
        <v>36.299999999999997</v>
      </c>
    </row>
    <row r="14" spans="1:13" x14ac:dyDescent="0.25">
      <c r="A14" s="2" t="s">
        <v>47</v>
      </c>
      <c r="B14" s="2">
        <v>40.200000000000003</v>
      </c>
      <c r="C14" s="2">
        <v>38.4</v>
      </c>
      <c r="D14" s="2">
        <v>36.6</v>
      </c>
      <c r="E14" s="2">
        <v>35.299999999999997</v>
      </c>
      <c r="F14" s="2">
        <v>37</v>
      </c>
      <c r="G14" s="2">
        <v>37.299999999999997</v>
      </c>
      <c r="H14" s="2">
        <v>39</v>
      </c>
      <c r="I14" s="2">
        <v>39.6</v>
      </c>
      <c r="J14" s="2">
        <v>38.200000000000003</v>
      </c>
      <c r="K14" s="2">
        <v>38.4</v>
      </c>
      <c r="L14" s="2">
        <v>43.8</v>
      </c>
      <c r="M14" s="2">
        <v>38.6</v>
      </c>
    </row>
    <row r="15" spans="1:13" x14ac:dyDescent="0.25">
      <c r="A15" s="2" t="s">
        <v>22</v>
      </c>
      <c r="B15" s="2">
        <v>25.9</v>
      </c>
      <c r="C15" s="2">
        <v>29</v>
      </c>
      <c r="D15" s="2">
        <v>25.1</v>
      </c>
      <c r="E15" s="2">
        <v>25.8</v>
      </c>
      <c r="F15" s="2">
        <v>25.6</v>
      </c>
      <c r="G15" s="2">
        <v>26.1</v>
      </c>
      <c r="H15" s="2">
        <v>29.5</v>
      </c>
      <c r="I15" s="2">
        <v>30.7</v>
      </c>
      <c r="J15" s="2">
        <v>27.1</v>
      </c>
      <c r="K15" s="2">
        <v>31.7</v>
      </c>
      <c r="L15" s="2">
        <v>31.8</v>
      </c>
      <c r="M15" s="2">
        <v>28.1</v>
      </c>
    </row>
    <row r="16" spans="1:13" x14ac:dyDescent="0.25">
      <c r="A16" s="2" t="s">
        <v>93</v>
      </c>
    </row>
    <row r="17" spans="1:1" x14ac:dyDescent="0.25">
      <c r="A17" s="2" t="s">
        <v>26</v>
      </c>
    </row>
    <row r="18" spans="1:1" x14ac:dyDescent="0.25">
      <c r="A18" s="2" t="s">
        <v>94</v>
      </c>
    </row>
    <row r="19" spans="1:1" x14ac:dyDescent="0.25">
      <c r="A19" s="2" t="s">
        <v>95</v>
      </c>
    </row>
    <row r="20" spans="1:1" x14ac:dyDescent="0.25">
      <c r="A20" s="2" t="s">
        <v>96</v>
      </c>
    </row>
    <row r="21" spans="1:1" x14ac:dyDescent="0.25">
      <c r="A21" s="2" t="s">
        <v>97</v>
      </c>
    </row>
    <row r="22" spans="1:1" x14ac:dyDescent="0.25">
      <c r="A22" s="2" t="s">
        <v>98</v>
      </c>
    </row>
    <row r="23" spans="1:1" x14ac:dyDescent="0.25">
      <c r="A23" s="2" t="s">
        <v>27</v>
      </c>
    </row>
    <row r="28" spans="1:1" x14ac:dyDescent="0.25">
      <c r="A28" s="2" t="s">
        <v>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Consumo_álcool</vt:lpstr>
      <vt:lpstr>Internações_Acidentes</vt:lpstr>
      <vt:lpstr>Óbitos_ciclistas</vt:lpstr>
      <vt:lpstr>Óbitos_gerais</vt:lpstr>
      <vt:lpstr>Internações</vt:lpstr>
      <vt:lpstr>Taxa_mortalidade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Almeida</dc:creator>
  <cp:lastModifiedBy>William Almeida</cp:lastModifiedBy>
  <dcterms:created xsi:type="dcterms:W3CDTF">2015-06-05T18:19:34Z</dcterms:created>
  <dcterms:modified xsi:type="dcterms:W3CDTF">2023-08-02T15:05:40Z</dcterms:modified>
</cp:coreProperties>
</file>